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<sst xmlns="http://schemas.openxmlformats.org/spreadsheetml/2006/main" count="385" uniqueCount="251">
  <si>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</si>
  <si>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</si>
  <si>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</si>
  <si>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</si>
  <si>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</si>
  <si>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</si>
  <si>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</si>
  <si>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</si>
  <si>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</si>
  <si>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</si>
  <si>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</si>
  <si>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</si>
  <si>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</si>
  <si>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</si>
  <si>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</si>
  <si>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</si>
  <si>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</si>
  <si>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</si>
  <si>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</si>
  <si>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</si>
  <si>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</si>
  <si>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</si>
  <si>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</si>
  <si>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</si>
  <si>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</si>
  <si>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</si>
  <si>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</si>
  <si>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</si>
  <si>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</si>
  <si>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</si>
  <si>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</si>
  <si>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</si>
  <si>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</si>
  <si>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</si>
  <si>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</si>
  <si>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</si>
  <si>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</si>
  <si>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</si>
  <si>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</si>
  <si>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</si>
  <si>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</si>
  <si>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</si>
  <si>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</si>
  <si>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</si>
  <si>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</si>
  <si>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</si>
  <si>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</si>
  <si>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</si>
  <si>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</si>
  <si>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</si>
  <si>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</si>
  <si>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</si>
  <si>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</si>
  <si>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</si>
  <si>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</si>
  <si>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</si>
  <si>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</si>
  <si>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</si>
  <si>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</si>
  <si>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</si>
  <si>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</si>
  <si>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</si>
  <si>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</si>
  <si>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</si>
  <si>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</si>
  <si>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</si>
  <si>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</si>
  <si>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</si>
  <si>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</si>
  <si>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</si>
  <si>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</si>
  <si>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</si>
  <si>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</si>
  <si>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</si>
  <si>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</si>
  <si>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</si>
  <si>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</si>
  <si>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</si>
  <si>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</si>
  <si>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</si>
  <si>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</si>
  <si>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</si>
  <si>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</si>
  <si>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</si>
  <si>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</si>
  <si>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</si>
  <si>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</si>
  <si>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</si>
  <si>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</si>
  <si>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</si>
  <si>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</si>
  <si>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</si>
  <si>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</si>
  <si>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</si>
  <si>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</si>
  <si>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</si>
  <si>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</si>
  <si>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</si>
  <si>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</si>
  <si>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</si>
  <si>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</si>
  <si>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</si>
  <si>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</si>
  <si>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</si>
  <si>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</si>
  <si>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</si>
  <si>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</si>
  <si>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</si>
  <si>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</si>
  <si>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</si>
  <si>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</si>
  <si>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</si>
  <si>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</si>
  <si>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</si>
  <si>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</si>
  <si>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</si>
  <si>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</si>
  <si>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</si>
  <si>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</si>
  <si>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</si>
  <si>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</si>
  <si>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</si>
  <si>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</si>
  <si>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</si>
  <si>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</si>
  <si>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</si>
  <si>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</si>
  <si>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</si>
  <si>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</si>
  <si>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</si>
  <si>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</si>
  <si>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</si>
  <si>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</si>
  <si>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</si>
  <si>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</si>
  <si>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</si>
  <si>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</si>
  <si>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</si>
  <si>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</si>
  <si>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</si>
  <si>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</si>
  <si>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</si>
  <si>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</si>
  <si>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</si>
  <si>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</si>
  <si>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</si>
  <si>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</si>
  <si>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</si>
  <si>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</si>
  <si>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</si>
  <si>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</si>
  <si>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</si>
  <si>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</si>
  <si>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</si>
  <si>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</si>
  <si>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</si>
  <si>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</si>
  <si>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</si>
  <si>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</si>
  <si>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</si>
  <si>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</si>
  <si>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</si>
  <si>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</si>
  <si>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</si>
  <si>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</si>
  <si>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</si>
  <si>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</si>
  <si>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</si>
  <si>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</si>
  <si>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</si>
  <si>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</si>
  <si>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</si>
  <si>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</si>
  <si>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</si>
  <si>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</si>
  <si>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</si>
  <si>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</si>
  <si>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</si>
  <si>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</si>
  <si>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</si>
  <si>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</si>
  <si>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</si>
  <si>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</si>
  <si>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</si>
  <si>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</si>
  <si>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</si>
  <si>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</si>
  <si>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</si>
  <si>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</si>
  <si>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</si>
  <si>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</si>
  <si>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</si>
  <si>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</si>
  <si>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</si>
  <si>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</si>
  <si>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</si>
  <si>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</si>
  <si>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</si>
  <si>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</si>
  <si>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</si>
  <si>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</si>
  <si>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</si>
  <si>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</si>
  <si>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</si>
  <si>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</si>
  <si>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</si>
  <si>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</si>
  <si>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</si>
  <si>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</si>
  <si>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</si>
  <si>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</si>
  <si>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</si>
  <si>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</si>
  <si>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</si>
  <si>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</si>
  <si>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</si>
  <si>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</si>
  <si>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</si>
  <si>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</si>
  <si>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</si>
  <si>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</si>
  <si>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</si>
  <si>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</si>
  <si>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</si>
  <si>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</si>
  <si>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</si>
  <si>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</si>
  <si>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</si>
  <si>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</si>
  <si>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</si>
  <si>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</si>
  <si>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</si>
  <si>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</si>
  <si>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</si>
  <si>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</si>
  <si>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</si>
  <si>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</si>
  <si>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</si>
  <si>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</si>
  <si>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</si>
  <si>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</si>
  <si>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</si>
  <si>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</si>
  <si>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</si>
  <si>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</si>
  <si>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</si>
  <si>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</si>
  <si>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</si>
  <si>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Văn bản số 3795/SXD-KTVLXD ngày 05/10/2021 của Sở Xây dựng tỉnh Vĩnh Phúc</t>
  </si>
  <si>
    <t>(Theo Bảng giá ca máy 4698/SXD-KTVLXD ngày 15/12/2020 của SXD tỉnh Vĩnh Phúc
và QĐ số 648/QĐ-BCT ngày 20/3/2019 của Bộ Công thương)</t>
  </si>
  <si>
    <t>Xăng RON 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</si>
</sst>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1" sqref="B1:I1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153947.36842105264</v>
      </c>
      <c r="H9" s="50">
        <f aca="true" t="shared" si="0" ref="H9:I18">H$13*$F9/$F$13</f>
        <v>145657.8947368421</v>
      </c>
      <c r="I9" s="51">
        <f t="shared" si="0"/>
        <v>0</v>
      </c>
      <c r="N9" s="52">
        <f>ROUND(IF($N$8=1,$G9,IF($N$8=2,$H9,IF($N$8=3,$I9,IF($N$8=4,$J9,IF($N$8=5,$K9,IF($N$8=6,$L9)))))),1)</f>
        <v>153947.4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181657.8947368421</v>
      </c>
      <c r="H10" s="50">
        <f t="shared" si="0"/>
        <v>171876.31578947368</v>
      </c>
      <c r="I10" s="51">
        <f t="shared" si="0"/>
        <v>0</v>
      </c>
      <c r="N10" s="52">
        <f aca="true" t="shared" si="1" ref="N10:N48">ROUND(IF($N$8=1,$G10,IF($N$8=2,$H10,IF($N$8=3,$I10,IF($N$8=4,$J10,IF($N$8=5,$K10,IF($N$8=6,$L10)))))),1)</f>
        <v>181657.9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197822.36842105264</v>
      </c>
      <c r="H11" s="50">
        <f t="shared" si="0"/>
        <v>187170.3947368421</v>
      </c>
      <c r="I11" s="51">
        <f t="shared" si="0"/>
        <v>0</v>
      </c>
      <c r="N11" s="52">
        <f t="shared" si="1"/>
        <v>197822.4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213986.84210526315</v>
      </c>
      <c r="H12" s="50">
        <f t="shared" si="0"/>
        <v>202464.47368421053</v>
      </c>
      <c r="I12" s="51">
        <f t="shared" si="0"/>
        <v>0</v>
      </c>
      <c r="N12" s="52">
        <f t="shared" si="1"/>
        <v>213986.8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234000</v>
      </c>
      <c r="H13" s="12">
        <v>221400</v>
      </c>
      <c r="I13" s="13">
        <v>0</v>
      </c>
      <c r="J13" s="24"/>
      <c r="K13" s="24"/>
      <c r="L13" s="24"/>
      <c r="N13" s="52">
        <f t="shared" si="1"/>
        <v>234000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254013.15789473683</v>
      </c>
      <c r="H14" s="50">
        <f t="shared" si="0"/>
        <v>240335.52631578947</v>
      </c>
      <c r="I14" s="51">
        <f t="shared" si="0"/>
        <v>0</v>
      </c>
      <c r="N14" s="52">
        <f t="shared" si="1"/>
        <v>254013.2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276335.5263157895</v>
      </c>
      <c r="H15" s="50">
        <f t="shared" si="0"/>
        <v>261455.92105263157</v>
      </c>
      <c r="I15" s="51">
        <f t="shared" si="0"/>
        <v>0</v>
      </c>
      <c r="N15" s="52">
        <f t="shared" si="1"/>
        <v>276335.5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298657.8947368421</v>
      </c>
      <c r="H16" s="50">
        <f t="shared" si="0"/>
        <v>282576.3157894737</v>
      </c>
      <c r="I16" s="51">
        <f t="shared" si="0"/>
        <v>0</v>
      </c>
      <c r="N16" s="52">
        <f t="shared" si="1"/>
        <v>298657.9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354078.94736842107</v>
      </c>
      <c r="H17" s="50">
        <f t="shared" si="0"/>
        <v>335013.1578947368</v>
      </c>
      <c r="I17" s="51">
        <f t="shared" si="0"/>
        <v>0</v>
      </c>
      <c r="N17" s="52">
        <f t="shared" si="1"/>
        <v>354078.9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417197.36842105264</v>
      </c>
      <c r="H18" s="50">
        <f t="shared" si="0"/>
        <v>394732.8947368421</v>
      </c>
      <c r="I18" s="51">
        <f t="shared" si="0"/>
        <v>0</v>
      </c>
      <c r="N18" s="52">
        <f t="shared" si="1"/>
        <v>417197.4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160789.47368421053</v>
      </c>
      <c r="H19" s="50">
        <f aca="true" t="shared" si="2" ref="H19:I22">H$23*$F19/$F$23</f>
        <v>152131.57894736843</v>
      </c>
      <c r="I19" s="51">
        <f t="shared" si="2"/>
        <v>0</v>
      </c>
      <c r="N19" s="52">
        <f t="shared" si="1"/>
        <v>160789.5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189731.57894736843</v>
      </c>
      <c r="H20" s="50">
        <f t="shared" si="2"/>
        <v>179515.26315789475</v>
      </c>
      <c r="I20" s="51">
        <f t="shared" si="2"/>
        <v>0</v>
      </c>
      <c r="N20" s="52">
        <f t="shared" si="1"/>
        <v>189731.6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206614.47368421053</v>
      </c>
      <c r="H21" s="50">
        <f t="shared" si="2"/>
        <v>195489.0789473684</v>
      </c>
      <c r="I21" s="51">
        <f t="shared" si="2"/>
        <v>0</v>
      </c>
      <c r="N21" s="52">
        <f t="shared" si="1"/>
        <v>206614.5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223497.36842105264</v>
      </c>
      <c r="H22" s="50">
        <f t="shared" si="2"/>
        <v>211462.89473684208</v>
      </c>
      <c r="I22" s="51">
        <f t="shared" si="2"/>
        <v>0</v>
      </c>
      <c r="N22" s="52">
        <f t="shared" si="1"/>
        <v>223497.4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244400</v>
      </c>
      <c r="H23" s="12">
        <v>231240</v>
      </c>
      <c r="I23" s="12">
        <v>0</v>
      </c>
      <c r="J23" s="24"/>
      <c r="K23" s="24"/>
      <c r="L23" s="24"/>
      <c r="N23" s="52">
        <f t="shared" si="1"/>
        <v>244400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265302.63157894736</v>
      </c>
      <c r="H24" s="50">
        <f t="shared" si="3"/>
        <v>251017.1052631579</v>
      </c>
      <c r="I24" s="51">
        <f t="shared" si="3"/>
        <v>0</v>
      </c>
      <c r="N24" s="52">
        <f t="shared" si="1"/>
        <v>265302.6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288617.10526315786</v>
      </c>
      <c r="H25" s="50">
        <f t="shared" si="3"/>
        <v>273076.1842105263</v>
      </c>
      <c r="I25" s="51">
        <f t="shared" si="3"/>
        <v>0</v>
      </c>
      <c r="N25" s="52">
        <f t="shared" si="1"/>
        <v>288617.1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311931.5789473684</v>
      </c>
      <c r="H26" s="50">
        <f t="shared" si="3"/>
        <v>295135.2631578947</v>
      </c>
      <c r="I26" s="51">
        <f t="shared" si="3"/>
        <v>0</v>
      </c>
      <c r="N26" s="52">
        <f t="shared" si="1"/>
        <v>311931.6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369815.7894736842</v>
      </c>
      <c r="H27" s="50">
        <f t="shared" si="3"/>
        <v>349902.63157894736</v>
      </c>
      <c r="I27" s="51">
        <f t="shared" si="3"/>
        <v>0</v>
      </c>
      <c r="N27" s="52">
        <f t="shared" si="1"/>
        <v>369815.8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435739.4736842105</v>
      </c>
      <c r="H28" s="50">
        <f t="shared" si="3"/>
        <v>412276.5789473684</v>
      </c>
      <c r="I28" s="51">
        <f t="shared" si="3"/>
        <v>0</v>
      </c>
      <c r="N28" s="52">
        <f t="shared" si="1"/>
        <v>435739.5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171052.63157894736</v>
      </c>
      <c r="H29" s="50">
        <f aca="true" t="shared" si="4" ref="H29:I32">H$33*$F29/$F$33</f>
        <v>161842.1052631579</v>
      </c>
      <c r="I29" s="51">
        <f t="shared" si="4"/>
        <v>0</v>
      </c>
      <c r="N29" s="52">
        <f t="shared" si="1"/>
        <v>171052.6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201842.1052631579</v>
      </c>
      <c r="H30" s="50">
        <f t="shared" si="4"/>
        <v>190973.68421052632</v>
      </c>
      <c r="I30" s="51">
        <f t="shared" si="4"/>
        <v>0</v>
      </c>
      <c r="N30" s="52">
        <f t="shared" si="1"/>
        <v>201842.1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219802.63157894736</v>
      </c>
      <c r="H31" s="50">
        <f t="shared" si="4"/>
        <v>207967.1052631579</v>
      </c>
      <c r="I31" s="51">
        <f t="shared" si="4"/>
        <v>0</v>
      </c>
      <c r="N31" s="52">
        <f t="shared" si="1"/>
        <v>219802.6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237763.15789473683</v>
      </c>
      <c r="H32" s="50">
        <f t="shared" si="4"/>
        <v>224960.52631578947</v>
      </c>
      <c r="I32" s="51">
        <f t="shared" si="4"/>
        <v>0</v>
      </c>
      <c r="N32" s="52">
        <f t="shared" si="1"/>
        <v>237763.2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260000</v>
      </c>
      <c r="H33" s="12">
        <v>246000</v>
      </c>
      <c r="I33" s="12">
        <v>0</v>
      </c>
      <c r="J33" s="24"/>
      <c r="K33" s="24"/>
      <c r="L33" s="24"/>
      <c r="N33" s="52">
        <f t="shared" si="1"/>
        <v>260000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282236.84210526315</v>
      </c>
      <c r="H34" s="50">
        <f t="shared" si="5"/>
        <v>267039.4736842105</v>
      </c>
      <c r="I34" s="51">
        <f t="shared" si="5"/>
        <v>0</v>
      </c>
      <c r="N34" s="52">
        <f t="shared" si="1"/>
        <v>282236.8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307039.4736842105</v>
      </c>
      <c r="H35" s="50">
        <f t="shared" si="5"/>
        <v>290506.5789473684</v>
      </c>
      <c r="I35" s="51">
        <f t="shared" si="5"/>
        <v>0</v>
      </c>
      <c r="N35" s="52">
        <f t="shared" si="1"/>
        <v>307039.5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331842.10526315786</v>
      </c>
      <c r="H36" s="50">
        <f t="shared" si="5"/>
        <v>313973.6842105263</v>
      </c>
      <c r="I36" s="51">
        <f t="shared" si="5"/>
        <v>0</v>
      </c>
      <c r="N36" s="52">
        <f t="shared" si="1"/>
        <v>331842.1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393421.05263157893</v>
      </c>
      <c r="H37" s="50">
        <f t="shared" si="5"/>
        <v>372236.84210526315</v>
      </c>
      <c r="I37" s="51">
        <f t="shared" si="5"/>
        <v>0</v>
      </c>
      <c r="N37" s="52">
        <f t="shared" si="1"/>
        <v>393421.1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463552.63157894736</v>
      </c>
      <c r="H38" s="50">
        <f t="shared" si="5"/>
        <v>438592.10526315786</v>
      </c>
      <c r="I38" s="51">
        <f t="shared" si="5"/>
        <v>0</v>
      </c>
      <c r="N38" s="52">
        <f t="shared" si="1"/>
        <v>463552.6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169769.73684210525</v>
      </c>
      <c r="H39" s="50">
        <f aca="true" t="shared" si="6" ref="H39:I42">H$43*$F39/$F$43</f>
        <v>160628.2894736842</v>
      </c>
      <c r="I39" s="51">
        <f t="shared" si="6"/>
        <v>0</v>
      </c>
      <c r="N39" s="52">
        <f t="shared" si="1"/>
        <v>169769.7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200328.2894736842</v>
      </c>
      <c r="H40" s="50">
        <f t="shared" si="6"/>
        <v>189541.38157894733</v>
      </c>
      <c r="I40" s="51">
        <f t="shared" si="6"/>
        <v>0</v>
      </c>
      <c r="N40" s="52">
        <f t="shared" si="1"/>
        <v>200328.3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218154.11184210525</v>
      </c>
      <c r="H41" s="50">
        <f t="shared" si="6"/>
        <v>206407.3519736842</v>
      </c>
      <c r="I41" s="51">
        <f t="shared" si="6"/>
        <v>0</v>
      </c>
      <c r="N41" s="52">
        <f t="shared" si="1"/>
        <v>218154.1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235979.93421052632</v>
      </c>
      <c r="H42" s="50">
        <f t="shared" si="6"/>
        <v>223273.322368421</v>
      </c>
      <c r="I42" s="51">
        <f t="shared" si="6"/>
        <v>0</v>
      </c>
      <c r="N42" s="52">
        <f t="shared" si="1"/>
        <v>235979.9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258050</v>
      </c>
      <c r="H43" s="12">
        <v>244155</v>
      </c>
      <c r="I43" s="12">
        <v>0</v>
      </c>
      <c r="J43" s="24"/>
      <c r="K43" s="24"/>
      <c r="L43" s="24"/>
      <c r="N43" s="52">
        <f t="shared" si="1"/>
        <v>258050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280120.0657894737</v>
      </c>
      <c r="H44" s="50">
        <f t="shared" si="7"/>
        <v>265036.67763157893</v>
      </c>
      <c r="I44" s="51">
        <f t="shared" si="7"/>
        <v>0</v>
      </c>
      <c r="N44" s="52">
        <f t="shared" si="1"/>
        <v>280120.1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304736.67763157893</v>
      </c>
      <c r="H45" s="50">
        <f t="shared" si="7"/>
        <v>288327.77960526315</v>
      </c>
      <c r="I45" s="51">
        <f t="shared" si="7"/>
        <v>0</v>
      </c>
      <c r="N45" s="52">
        <f t="shared" si="1"/>
        <v>304736.7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329353.2894736842</v>
      </c>
      <c r="H46" s="50">
        <f t="shared" si="7"/>
        <v>311618.88157894736</v>
      </c>
      <c r="I46" s="51">
        <f t="shared" si="7"/>
        <v>0</v>
      </c>
      <c r="N46" s="52">
        <f t="shared" si="1"/>
        <v>329353.3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390470.3947368421</v>
      </c>
      <c r="H47" s="50">
        <f t="shared" si="7"/>
        <v>369445.0657894737</v>
      </c>
      <c r="I47" s="51">
        <f t="shared" si="7"/>
        <v>0</v>
      </c>
      <c r="N47" s="52">
        <f t="shared" si="1"/>
        <v>390470.4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460075.9868421053</v>
      </c>
      <c r="H48" s="50">
        <f t="shared" si="7"/>
        <v>435302.6644736842</v>
      </c>
      <c r="I48" s="51">
        <f t="shared" si="7"/>
        <v>0</v>
      </c>
      <c r="N48" s="52">
        <f t="shared" si="1"/>
        <v>460076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218686.4406779661</v>
      </c>
      <c r="H49" s="50">
        <f>H$50*$F49/$F$50</f>
        <v>206911.01694915254</v>
      </c>
      <c r="I49" s="51">
        <f>I$50*$F49/$F$50</f>
        <v>0</v>
      </c>
      <c r="N49" s="52">
        <f aca="true" t="shared" si="8" ref="N49:N95">ROUND(IF($N$8=1,$G49,IF($N$8=2,$H49,IF($N$8=3,$I49,IF($N$8=4,$J49,IF($N$8=5,$K49,IF($N$8=6,$L49)))))),1)</f>
        <v>218686.4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258050</v>
      </c>
      <c r="H50" s="12">
        <v>244155</v>
      </c>
      <c r="I50" s="12">
        <v>0</v>
      </c>
      <c r="N50" s="52">
        <f t="shared" si="8"/>
        <v>258050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306161.0169491526</v>
      </c>
      <c r="H51" s="50">
        <f t="shared" si="9"/>
        <v>289675.4237288136</v>
      </c>
      <c r="I51" s="51">
        <f t="shared" si="9"/>
        <v>0</v>
      </c>
      <c r="N51" s="52">
        <f t="shared" si="8"/>
        <v>306161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360832.6271186441</v>
      </c>
      <c r="H52" s="50">
        <f t="shared" si="9"/>
        <v>341403.17796610174</v>
      </c>
      <c r="I52" s="51">
        <f t="shared" si="9"/>
        <v>0</v>
      </c>
      <c r="N52" s="52">
        <f t="shared" si="8"/>
        <v>360832.6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0</v>
      </c>
      <c r="N53" s="52">
        <f t="shared" si="8"/>
        <v>185714.3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0</v>
      </c>
      <c r="N54" s="52">
        <f t="shared" si="8"/>
        <v>209857.1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0</v>
      </c>
      <c r="N55" s="52">
        <f t="shared" si="8"/>
        <v>234000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0</v>
      </c>
      <c r="N57" s="52">
        <f t="shared" si="8"/>
        <v>284142.9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0</v>
      </c>
      <c r="N58" s="52">
        <f t="shared" si="8"/>
        <v>308285.7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0</v>
      </c>
      <c r="N59" s="52">
        <f t="shared" si="8"/>
        <v>332428.6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0</v>
      </c>
      <c r="N60" s="52">
        <f t="shared" si="8"/>
        <v>358428.6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0</v>
      </c>
      <c r="N61" s="52">
        <f t="shared" si="8"/>
        <v>185714.3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0</v>
      </c>
      <c r="N62" s="52">
        <f t="shared" si="8"/>
        <v>209857.1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0</v>
      </c>
      <c r="N63" s="52">
        <f t="shared" si="8"/>
        <v>234000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0</v>
      </c>
      <c r="N65" s="52">
        <f t="shared" si="8"/>
        <v>284142.9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0</v>
      </c>
      <c r="N66" s="52">
        <f t="shared" si="8"/>
        <v>308285.7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0</v>
      </c>
      <c r="N67" s="52">
        <f t="shared" si="8"/>
        <v>332428.6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0</v>
      </c>
      <c r="N68" s="52">
        <f t="shared" si="8"/>
        <v>358428.6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0</v>
      </c>
      <c r="N69" s="52">
        <f t="shared" si="8"/>
        <v>185714.3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0</v>
      </c>
      <c r="N70" s="52">
        <f t="shared" si="8"/>
        <v>209857.1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0</v>
      </c>
      <c r="N71" s="52">
        <f t="shared" si="8"/>
        <v>234000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0</v>
      </c>
      <c r="N73" s="52">
        <f t="shared" si="8"/>
        <v>284142.9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0</v>
      </c>
      <c r="N74" s="52">
        <f t="shared" si="8"/>
        <v>308285.7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0</v>
      </c>
      <c r="N75" s="52">
        <f t="shared" si="8"/>
        <v>332428.6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0</v>
      </c>
      <c r="N76" s="52">
        <f t="shared" si="8"/>
        <v>358428.6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0</v>
      </c>
      <c r="N77" s="52">
        <f t="shared" si="8"/>
        <v>185714.3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0</v>
      </c>
      <c r="N78" s="52">
        <f t="shared" si="8"/>
        <v>209857.1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0</v>
      </c>
      <c r="N79" s="52">
        <f t="shared" si="8"/>
        <v>234000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0</v>
      </c>
      <c r="N81" s="52">
        <f t="shared" si="8"/>
        <v>284142.9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0</v>
      </c>
      <c r="N82" s="52">
        <f t="shared" si="8"/>
        <v>308285.7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0</v>
      </c>
      <c r="N83" s="52">
        <f t="shared" si="8"/>
        <v>332428.6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0</v>
      </c>
      <c r="N84" s="52">
        <f t="shared" si="8"/>
        <v>358428.6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0</v>
      </c>
      <c r="N85" s="52">
        <f t="shared" si="8"/>
        <v>185714.3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0</v>
      </c>
      <c r="N86" s="52">
        <f t="shared" si="8"/>
        <v>209857.1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0</v>
      </c>
      <c r="N87" s="52">
        <f t="shared" si="8"/>
        <v>234000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0</v>
      </c>
      <c r="N89" s="52">
        <f t="shared" si="8"/>
        <v>284142.9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0</v>
      </c>
      <c r="N90" s="52">
        <f t="shared" si="8"/>
        <v>308285.7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0</v>
      </c>
      <c r="N91" s="52">
        <f t="shared" si="8"/>
        <v>332428.6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0</v>
      </c>
      <c r="N92" s="52">
        <f t="shared" si="8"/>
        <v>358428.6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0</v>
      </c>
      <c r="N93" s="52">
        <f t="shared" si="8"/>
        <v>546153.8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568000</v>
      </c>
      <c r="H94" s="12">
        <v>527000</v>
      </c>
      <c r="I94" s="13">
        <v>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0</v>
      </c>
      <c r="N95" s="52">
        <f t="shared" si="8"/>
        <v>589846.2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418829.26829268294</v>
      </c>
      <c r="H104" s="69">
        <f>H$105*$F104/$F$105</f>
        <v>388975.6097560976</v>
      </c>
      <c r="I104" s="68">
        <f>I$105*$F104/$F$105</f>
        <v>0</v>
      </c>
      <c r="N104" s="52">
        <f t="shared" si="20"/>
        <v>418829.3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429300</v>
      </c>
      <c r="H105" s="12">
        <v>398700</v>
      </c>
      <c r="I105" s="13">
        <v>0</v>
      </c>
      <c r="J105" s="22"/>
      <c r="K105" s="22"/>
      <c r="L105" s="22"/>
      <c r="N105" s="52">
        <f t="shared" si="20"/>
        <v>429300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439770.7317073171</v>
      </c>
      <c r="H106" s="69">
        <f>H$105*$F106/$F$105</f>
        <v>408424.39024390245</v>
      </c>
      <c r="I106" s="68">
        <f>I$105*$F106/$F$105</f>
        <v>0</v>
      </c>
      <c r="N106" s="52">
        <f t="shared" si="20"/>
        <v>439770.7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372292.6829268293</v>
      </c>
      <c r="H107" s="69">
        <f>H$108*$F107/$F$108</f>
        <v>345756.09756097564</v>
      </c>
      <c r="I107" s="68">
        <f>I$108*$F107/$F$108</f>
        <v>0</v>
      </c>
      <c r="N107" s="52">
        <f t="shared" si="20"/>
        <v>372292.7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381600</v>
      </c>
      <c r="H108" s="12">
        <v>354400</v>
      </c>
      <c r="I108" s="13">
        <v>0</v>
      </c>
      <c r="J108" s="22"/>
      <c r="K108" s="22"/>
      <c r="L108" s="22"/>
      <c r="N108" s="52">
        <f t="shared" si="20"/>
        <v>381600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390907.3170731708</v>
      </c>
      <c r="H109" s="69">
        <f>H$108*$F109/$F$108</f>
        <v>363043.9024390244</v>
      </c>
      <c r="I109" s="68">
        <f>I$108*$F109/$F$108</f>
        <v>0</v>
      </c>
      <c r="N109" s="52">
        <f t="shared" si="20"/>
        <v>390907.3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0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319000</v>
      </c>
      <c r="H111" s="12">
        <v>296000</v>
      </c>
      <c r="I111" s="13">
        <v>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0</v>
      </c>
      <c r="N112" s="52">
        <f t="shared" si="20"/>
        <v>366991.2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0</v>
      </c>
      <c r="N113" s="52">
        <f t="shared" si="20"/>
        <v>414982.3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0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319000</v>
      </c>
      <c r="H115" s="12">
        <v>296000</v>
      </c>
      <c r="I115" s="13">
        <v>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0</v>
      </c>
      <c r="N116" s="52">
        <f t="shared" si="20"/>
        <v>366991.2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0</v>
      </c>
      <c r="N117" s="52">
        <f t="shared" si="20"/>
        <v>414982.3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309708.7378640777</v>
      </c>
      <c r="H118" s="90">
        <f>H$119*$F118/$F$119</f>
        <v>287378.640776699</v>
      </c>
      <c r="I118" s="89">
        <f>I$119*$F118/$F$119</f>
        <v>0</v>
      </c>
      <c r="N118" s="52">
        <f t="shared" si="20"/>
        <v>309708.7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319000</v>
      </c>
      <c r="H119" s="12">
        <v>296000</v>
      </c>
      <c r="I119" s="13">
        <v>0</v>
      </c>
      <c r="J119" s="22"/>
      <c r="K119" s="22"/>
      <c r="L119" s="22"/>
      <c r="N119" s="52">
        <f t="shared" si="20"/>
        <v>319000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328291.2621359223</v>
      </c>
      <c r="H120" s="90">
        <f>H$119*$F120/$F$119</f>
        <v>304621.35922330094</v>
      </c>
      <c r="I120" s="89">
        <f>I$119*$F120/$F$119</f>
        <v>0</v>
      </c>
      <c r="N120" s="52">
        <f t="shared" si="20"/>
        <v>328291.3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312745.09803921566</v>
      </c>
      <c r="H121" s="69">
        <f>H$122*$F121/$F$122</f>
        <v>290196.07843137253</v>
      </c>
      <c r="I121" s="68">
        <f>I$122*$F121/$F$122</f>
        <v>0</v>
      </c>
      <c r="N121" s="52">
        <f t="shared" si="20"/>
        <v>312745.1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319000</v>
      </c>
      <c r="H122" s="12">
        <v>296000</v>
      </c>
      <c r="I122" s="13">
        <v>0</v>
      </c>
      <c r="J122" s="22"/>
      <c r="K122" s="22"/>
      <c r="L122" s="22"/>
      <c r="N122" s="52">
        <f t="shared" si="20"/>
        <v>319000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325254.90196078434</v>
      </c>
      <c r="H123" s="69">
        <f>H$122*$F123/$F$122</f>
        <v>301803.92156862747</v>
      </c>
      <c r="I123" s="68">
        <f>I$122*$F123/$F$122</f>
        <v>0</v>
      </c>
      <c r="N123" s="52">
        <f t="shared" si="20"/>
        <v>325254.9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490909.0909090909</v>
      </c>
      <c r="H124" s="69">
        <f>H$125*$F124/$F$125</f>
        <v>458181.8181818181</v>
      </c>
      <c r="I124" s="68">
        <f>I$125*$F124/$F$125</f>
        <v>0</v>
      </c>
      <c r="N124" s="52">
        <f t="shared" si="20"/>
        <v>490909.1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540000</v>
      </c>
      <c r="H125" s="12">
        <v>504000</v>
      </c>
      <c r="I125" s="13">
        <v>0</v>
      </c>
      <c r="J125" s="22"/>
      <c r="K125" s="22"/>
      <c r="L125" s="22"/>
      <c r="N125" s="52">
        <f t="shared" si="20"/>
        <v>540000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608727.2727272727</v>
      </c>
      <c r="H126" s="69">
        <f t="shared" si="24"/>
        <v>568145.4545454545</v>
      </c>
      <c r="I126" s="68">
        <f t="shared" si="24"/>
        <v>0</v>
      </c>
      <c r="N126" s="52">
        <f t="shared" si="20"/>
        <v>608727.3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682363.6363636364</v>
      </c>
      <c r="H127" s="69">
        <f t="shared" si="24"/>
        <v>636872.7272727272</v>
      </c>
      <c r="I127" s="68">
        <f t="shared" si="24"/>
        <v>0</v>
      </c>
      <c r="N127" s="52">
        <f t="shared" si="20"/>
        <v>682363.6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507042.2535211268</v>
      </c>
      <c r="H128" s="69">
        <f t="shared" si="25"/>
        <v>473239.4366197183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507042.3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540000</v>
      </c>
      <c r="H129" s="12">
        <v>504000</v>
      </c>
      <c r="I129" s="13">
        <v>0</v>
      </c>
      <c r="J129" s="22"/>
      <c r="K129" s="22"/>
      <c r="L129" s="22"/>
      <c r="N129" s="52">
        <f t="shared" si="20"/>
        <v>540000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572957.7464788733</v>
      </c>
      <c r="H130" s="69">
        <f>H$129*$F130/$F$129</f>
        <v>534760.5633802817</v>
      </c>
      <c r="I130" s="68">
        <f>I$129*$F130/$F$129</f>
        <v>0</v>
      </c>
      <c r="N130" s="52">
        <f t="shared" si="20"/>
        <v>572957.7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507042.2535211268</v>
      </c>
      <c r="H131" s="69">
        <f>H$132*$F131/$F$132</f>
        <v>473239.4366197183</v>
      </c>
      <c r="I131" s="68">
        <f>I$132*$F131/$F$132</f>
        <v>0</v>
      </c>
      <c r="N131" s="52">
        <f t="shared" si="20"/>
        <v>507042.3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540000</v>
      </c>
      <c r="H132" s="12">
        <v>504000</v>
      </c>
      <c r="I132" s="13">
        <v>0</v>
      </c>
      <c r="J132" s="22"/>
      <c r="K132" s="22"/>
      <c r="L132" s="22"/>
      <c r="N132" s="52">
        <f t="shared" si="20"/>
        <v>540000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572957.7464788733</v>
      </c>
      <c r="H133" s="20">
        <f>H$132*$F133/$F$132</f>
        <v>534760.5633802817</v>
      </c>
      <c r="I133" s="21">
        <f>I$132*$F133/$F$132</f>
        <v>0</v>
      </c>
      <c r="N133" s="85">
        <f t="shared" si="20"/>
        <v>572957.7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249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12864</v>
      </c>
      <c r="G141" s="55">
        <v>1.02</v>
      </c>
      <c r="H141" s="57">
        <f>F141*G141</f>
        <v>13121.28</v>
      </c>
      <c r="K141" s="73"/>
      <c r="L141" s="73"/>
      <c r="N141" s="76">
        <f>ROUND(F141,1)</f>
        <v>12864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10036</v>
      </c>
      <c r="G142" s="55">
        <v>1.03</v>
      </c>
      <c r="H142" s="57">
        <f>F142*G142</f>
        <v>10337.08</v>
      </c>
      <c r="K142" s="73"/>
      <c r="L142" s="73"/>
      <c r="N142" s="76">
        <f>ROUND(F142,1)</f>
        <v>10036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249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12864</v>
      </c>
      <c r="G151" s="55">
        <v>1.02</v>
      </c>
      <c r="H151" s="57">
        <f>F151*G151</f>
        <v>13121.28</v>
      </c>
      <c r="K151" s="73"/>
      <c r="L151" s="73"/>
      <c r="N151" s="76">
        <f>ROUND(F151,1)</f>
        <v>12864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10036</v>
      </c>
      <c r="G152" s="55">
        <v>1.03</v>
      </c>
      <c r="H152" s="57">
        <f>F152*G152</f>
        <v>10337.08</v>
      </c>
      <c r="K152" s="73"/>
      <c r="L152" s="73"/>
      <c r="N152" s="76">
        <f>ROUND(F152,1)</f>
        <v>10036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2021-11-11T12:06:28Z</dcterms:modified>
  <cp:category/>
  <cp:version/>
  <cp:contentType/>
  <cp:contentStatus/>
</cp:coreProperties>
</file>